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7AF44F34-7627-4B48-82B7-34F5FBCB3DF7}" xr6:coauthVersionLast="47" xr6:coauthVersionMax="47" xr10:uidLastSave="{00000000-0000-0000-0000-000000000000}"/>
  <bookViews>
    <workbookView xWindow="-120" yWindow="-120" windowWidth="29040" windowHeight="15840" tabRatio="768" activeTab="1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6" l="1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<sst xmlns="http://schemas.openxmlformats.org/spreadsheetml/2006/main" count="804" uniqueCount="93">
  <si>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</si>
  <si>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</si>
  <si>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</si>
  <si>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</si>
  <si>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</si>
  <si>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</si>
  <si>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</si>
  <si>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</si>
  <si>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</si>
  <si>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</si>
  <si>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</si>
  <si>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</si>
  <si>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</si>
  <si>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</si>
  <si>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</si>
  <si>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</si>
  <si>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</si>
  <si>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</si>
  <si>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</si>
  <si>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</si>
  <si>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</si>
  <si>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</si>
  <si>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</si>
  <si>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</si>
  <si>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</si>
  <si>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</si>
  <si>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</si>
  <si>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</si>
  <si>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</si>
  <si>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</si>
  <si>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</si>
  <si>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</si>
  <si>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</si>
  <si>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</si>
  <si>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</si>
  <si>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</si>
  <si>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</si>
  <si>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</si>
  <si>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</si>
  <si>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</si>
  <si>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</si>
  <si>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</si>
  <si>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</si>
  <si>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</si>
  <si>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</si>
  <si>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</si>
  <si>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</si>
  <si>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</si>
  <si>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</si>
  <si>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</si>
  <si>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</si>
  <si>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</si>
  <si>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</si>
  <si>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</si>
  <si>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</si>
  <si>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</si>
  <si>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</si>
  <si>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</si>
  <si>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</si>
  <si>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</si>
  <si>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</si>
  <si>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</si>
  <si>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</si>
  <si>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</si>
  <si>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</si>
  <si>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</si>
  <si>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</si>
  <si>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</si>
  <si>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</si>
  <si>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</si>
  <si>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</si>
  <si>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</si>
  <si>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</si>
  <si>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</si>
  <si>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</si>
  <si>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ผลการประเมินภาวะวิกฤติ เดือน เมษายน ปีงบประมาณ 2565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</si>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</sst>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 wrapText="1" readingOrder="1"/>
    </xf>
    <xf numFmtId="0" fontId="7" fillId="0" borderId="15" xfId="0" applyFont="1" applyFill="1" applyBorder="1" applyAlignment="1">
      <alignment horizontal="left" wrapText="1" readingOrder="1"/>
    </xf>
    <xf numFmtId="0" fontId="10" fillId="0" borderId="15" xfId="0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 wrapText="1" readingOrder="1"/>
    </xf>
    <xf numFmtId="188" fontId="10" fillId="2" borderId="15" xfId="0" applyNumberFormat="1" applyFont="1" applyFill="1" applyBorder="1" applyAlignment="1">
      <alignment horizontal="center" vertical="center" wrapText="1" readingOrder="1"/>
    </xf>
    <xf numFmtId="0" fontId="9" fillId="0" borderId="15" xfId="0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" fontId="26" fillId="0" borderId="15" xfId="0" applyNumberFormat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 readingOrder="1"/>
    </xf>
    <xf numFmtId="0" fontId="9" fillId="4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 readingOrder="1"/>
    </xf>
    <xf numFmtId="3" fontId="15" fillId="9" borderId="15" xfId="0" applyNumberFormat="1" applyFont="1" applyFill="1" applyBorder="1" applyAlignment="1" applyProtection="1">
      <alignment horizontal="center" vertical="center" wrapText="1"/>
    </xf>
    <xf numFmtId="43" fontId="7" fillId="7" borderId="15" xfId="1" applyFont="1" applyFill="1" applyBorder="1" applyAlignment="1">
      <alignment horizontal="center" vertical="center" wrapText="1" readingOrder="1"/>
    </xf>
    <xf numFmtId="3" fontId="15" fillId="8" borderId="15" xfId="0" applyNumberFormat="1" applyFont="1" applyFill="1" applyBorder="1" applyAlignment="1" applyProtection="1">
      <alignment horizontal="center" vertical="center" wrapText="1"/>
    </xf>
    <xf numFmtId="43" fontId="9" fillId="7" borderId="15" xfId="1" applyFont="1" applyFill="1" applyBorder="1" applyAlignment="1">
      <alignment horizontal="center" vertical="center" wrapText="1"/>
    </xf>
    <xf numFmtId="3" fontId="13" fillId="11" borderId="15" xfId="0" applyNumberFormat="1" applyFont="1" applyFill="1" applyBorder="1" applyAlignment="1" applyProtection="1">
      <alignment horizontal="center" vertical="center" wrapText="1"/>
    </xf>
    <xf numFmtId="3" fontId="13" fillId="10" borderId="15" xfId="0" applyNumberFormat="1" applyFont="1" applyFill="1" applyBorder="1" applyAlignment="1" applyProtection="1">
      <alignment horizontal="center" vertical="center" wrapText="1"/>
    </xf>
    <xf numFmtId="3" fontId="13" fillId="6" borderId="15" xfId="0" applyNumberFormat="1" applyFont="1" applyFill="1" applyBorder="1" applyAlignment="1" applyProtection="1">
      <alignment horizontal="center" vertical="center" wrapText="1"/>
    </xf>
    <xf numFmtId="3" fontId="13" fillId="3" borderId="15" xfId="0" applyNumberFormat="1" applyFont="1" applyFill="1" applyBorder="1" applyAlignment="1" applyProtection="1">
      <alignment horizontal="center" vertical="center" wrapText="1"/>
    </xf>
    <xf numFmtId="189" fontId="15" fillId="6" borderId="15" xfId="0" applyNumberFormat="1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8" sqref="F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57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58" t="s">
        <v>53</v>
      </c>
      <c r="P1" s="41">
        <v>44525</v>
      </c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58</v>
      </c>
      <c r="O2" s="126" t="s">
        <v>59</v>
      </c>
      <c r="P2" s="126" t="s">
        <v>56</v>
      </c>
      <c r="Q2" s="120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26"/>
      <c r="P3" s="126"/>
      <c r="Q3" s="120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26"/>
      <c r="P4" s="126"/>
      <c r="Q4" s="120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8">
        <v>0.71</v>
      </c>
      <c r="G5" s="42">
        <f t="shared" ref="G5:G20" si="0">(IF(D5&lt;1.5,1,0))+(IF(E5&lt;1,1,0))+(IF(F5&lt;0.8,1,0))</f>
        <v>1</v>
      </c>
      <c r="H5" s="111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70">
        <v>88622918.299999997</v>
      </c>
      <c r="Q5" s="112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8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70">
        <v>40160053.219999999</v>
      </c>
      <c r="Q6" s="112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70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70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110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70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70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70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70">
        <v>13151640.51</v>
      </c>
      <c r="Q12" s="112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70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70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70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110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70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70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111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8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70">
        <v>11629364.369999999</v>
      </c>
      <c r="Q19" s="112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70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84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58" t="s">
        <v>53</v>
      </c>
      <c r="P1" s="65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85</v>
      </c>
      <c r="O2" s="133" t="s">
        <v>86</v>
      </c>
      <c r="P2" s="133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3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3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88" t="s">
        <v>28</v>
      </c>
      <c r="D5" s="89"/>
      <c r="E5" s="89"/>
      <c r="F5" s="104"/>
      <c r="G5" s="104">
        <f t="shared" ref="G5:G20" si="0">(IF(D5&lt;1.5,1,0))+(IF(E5&lt;1,1,0))+(IF(F5&lt;0.8,1,0))</f>
        <v>3</v>
      </c>
      <c r="H5" s="99"/>
      <c r="I5" s="99"/>
      <c r="J5" s="89">
        <f t="shared" ref="J5:J20" si="1">IF(I5&lt;0,1,0)+IF(H5&lt;0,1,0)</f>
        <v>0</v>
      </c>
      <c r="K5" s="90">
        <f>SUM(I5/10)</f>
        <v>0</v>
      </c>
      <c r="L5" s="91" t="e">
        <f>+H5/K5</f>
        <v>#DIV/0!</v>
      </c>
      <c r="M5" s="8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2">
        <f t="shared" ref="N5:N20" si="2">SUM(G5+J5+M5)</f>
        <v>3</v>
      </c>
      <c r="O5" s="92">
        <f>'มิ.ย.65'!N5</f>
        <v>3</v>
      </c>
      <c r="P5" s="98"/>
      <c r="Q5" s="107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88" t="s">
        <v>27</v>
      </c>
      <c r="D6" s="104"/>
      <c r="E6" s="100"/>
      <c r="F6" s="104"/>
      <c r="G6" s="105">
        <f t="shared" si="0"/>
        <v>3</v>
      </c>
      <c r="H6" s="99"/>
      <c r="I6" s="99"/>
      <c r="J6" s="95">
        <f>IF(I6&lt;0,1,0)+IF(H6&lt;0,1,0)</f>
        <v>0</v>
      </c>
      <c r="K6" s="90">
        <f t="shared" ref="K6:K20" si="3">SUM(I6/10)</f>
        <v>0</v>
      </c>
      <c r="L6" s="91" t="e">
        <f>+H6/K6</f>
        <v>#DIV/0!</v>
      </c>
      <c r="M6" s="8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2">
        <f>SUM(G6+J6+M6)</f>
        <v>3</v>
      </c>
      <c r="O6" s="92">
        <f>'มิ.ย.65'!N6</f>
        <v>3</v>
      </c>
      <c r="P6" s="98"/>
      <c r="Q6" s="103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88" t="s">
        <v>26</v>
      </c>
      <c r="D7" s="100"/>
      <c r="E7" s="89"/>
      <c r="F7" s="89"/>
      <c r="G7" s="89">
        <f t="shared" si="0"/>
        <v>3</v>
      </c>
      <c r="H7" s="99"/>
      <c r="I7" s="99"/>
      <c r="J7" s="89">
        <f t="shared" si="1"/>
        <v>0</v>
      </c>
      <c r="K7" s="90">
        <f t="shared" si="3"/>
        <v>0</v>
      </c>
      <c r="L7" s="91" t="e">
        <f t="shared" ref="L7:L20" si="5">+H7/K7</f>
        <v>#DIV/0!</v>
      </c>
      <c r="M7" s="89" t="b">
        <f t="shared" si="4"/>
        <v>0</v>
      </c>
      <c r="N7" s="92">
        <f t="shared" si="2"/>
        <v>3</v>
      </c>
      <c r="O7" s="92">
        <f>'มิ.ย.65'!N7</f>
        <v>3</v>
      </c>
      <c r="P7" s="98"/>
      <c r="Q7" s="103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88" t="s">
        <v>25</v>
      </c>
      <c r="D8" s="89"/>
      <c r="E8" s="89"/>
      <c r="F8" s="89"/>
      <c r="G8" s="95">
        <f t="shared" si="0"/>
        <v>3</v>
      </c>
      <c r="H8" s="99"/>
      <c r="I8" s="99"/>
      <c r="J8" s="95">
        <f t="shared" si="1"/>
        <v>0</v>
      </c>
      <c r="K8" s="90">
        <f t="shared" si="3"/>
        <v>0</v>
      </c>
      <c r="L8" s="91" t="e">
        <f t="shared" si="5"/>
        <v>#DIV/0!</v>
      </c>
      <c r="M8" s="89" t="b">
        <f t="shared" si="4"/>
        <v>0</v>
      </c>
      <c r="N8" s="92">
        <f t="shared" si="2"/>
        <v>3</v>
      </c>
      <c r="O8" s="92">
        <f>'มิ.ย.65'!N8</f>
        <v>3</v>
      </c>
      <c r="P8" s="98"/>
      <c r="Q8" s="99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88" t="s">
        <v>24</v>
      </c>
      <c r="D9" s="89"/>
      <c r="E9" s="89"/>
      <c r="F9" s="100"/>
      <c r="G9" s="89">
        <f t="shared" si="0"/>
        <v>3</v>
      </c>
      <c r="H9" s="99"/>
      <c r="I9" s="99"/>
      <c r="J9" s="89">
        <f t="shared" si="1"/>
        <v>0</v>
      </c>
      <c r="K9" s="90">
        <f t="shared" si="3"/>
        <v>0</v>
      </c>
      <c r="L9" s="91" t="e">
        <f t="shared" si="5"/>
        <v>#DIV/0!</v>
      </c>
      <c r="M9" s="89" t="b">
        <f t="shared" si="4"/>
        <v>0</v>
      </c>
      <c r="N9" s="92">
        <f t="shared" si="2"/>
        <v>3</v>
      </c>
      <c r="O9" s="92">
        <f>'มิ.ย.65'!N9</f>
        <v>3</v>
      </c>
      <c r="P9" s="98"/>
      <c r="Q9" s="99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96" t="s">
        <v>23</v>
      </c>
      <c r="D10" s="104"/>
      <c r="E10" s="89"/>
      <c r="F10" s="89"/>
      <c r="G10" s="104">
        <f t="shared" si="0"/>
        <v>3</v>
      </c>
      <c r="H10" s="99"/>
      <c r="I10" s="99"/>
      <c r="J10" s="89">
        <f t="shared" si="1"/>
        <v>0</v>
      </c>
      <c r="K10" s="90">
        <f t="shared" si="3"/>
        <v>0</v>
      </c>
      <c r="L10" s="91" t="e">
        <f t="shared" si="5"/>
        <v>#DIV/0!</v>
      </c>
      <c r="M10" s="89" t="b">
        <f t="shared" si="4"/>
        <v>0</v>
      </c>
      <c r="N10" s="92">
        <f t="shared" si="2"/>
        <v>3</v>
      </c>
      <c r="O10" s="92">
        <f>'มิ.ย.65'!N10</f>
        <v>3</v>
      </c>
      <c r="P10" s="103"/>
      <c r="Q10" s="10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96" t="s">
        <v>22</v>
      </c>
      <c r="D11" s="89"/>
      <c r="E11" s="89"/>
      <c r="F11" s="89"/>
      <c r="G11" s="89">
        <f t="shared" si="0"/>
        <v>3</v>
      </c>
      <c r="H11" s="99"/>
      <c r="I11" s="99"/>
      <c r="J11" s="89">
        <f t="shared" si="1"/>
        <v>0</v>
      </c>
      <c r="K11" s="90">
        <f t="shared" si="3"/>
        <v>0</v>
      </c>
      <c r="L11" s="91" t="e">
        <f t="shared" si="5"/>
        <v>#DIV/0!</v>
      </c>
      <c r="M11" s="89" t="b">
        <f t="shared" si="4"/>
        <v>0</v>
      </c>
      <c r="N11" s="92">
        <f t="shared" si="2"/>
        <v>3</v>
      </c>
      <c r="O11" s="92">
        <f>'มิ.ย.65'!N11</f>
        <v>3</v>
      </c>
      <c r="P11" s="98"/>
      <c r="Q11" s="103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96" t="s">
        <v>21</v>
      </c>
      <c r="D12" s="106"/>
      <c r="E12" s="89"/>
      <c r="F12" s="104"/>
      <c r="G12" s="104">
        <f t="shared" si="0"/>
        <v>3</v>
      </c>
      <c r="H12" s="99"/>
      <c r="I12" s="99"/>
      <c r="J12" s="89">
        <f t="shared" si="1"/>
        <v>0</v>
      </c>
      <c r="K12" s="90">
        <f t="shared" si="3"/>
        <v>0</v>
      </c>
      <c r="L12" s="91" t="e">
        <f t="shared" si="5"/>
        <v>#DIV/0!</v>
      </c>
      <c r="M12" s="89" t="b">
        <f t="shared" si="4"/>
        <v>0</v>
      </c>
      <c r="N12" s="92">
        <f t="shared" si="2"/>
        <v>3</v>
      </c>
      <c r="O12" s="92">
        <f>'มิ.ย.65'!N12</f>
        <v>3</v>
      </c>
      <c r="P12" s="98"/>
      <c r="Q12" s="103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96" t="s">
        <v>20</v>
      </c>
      <c r="D13" s="100"/>
      <c r="E13" s="89"/>
      <c r="F13" s="89"/>
      <c r="G13" s="89">
        <f t="shared" si="0"/>
        <v>3</v>
      </c>
      <c r="H13" s="99"/>
      <c r="I13" s="99"/>
      <c r="J13" s="89">
        <f t="shared" si="1"/>
        <v>0</v>
      </c>
      <c r="K13" s="90">
        <f t="shared" si="3"/>
        <v>0</v>
      </c>
      <c r="L13" s="91" t="e">
        <f t="shared" si="5"/>
        <v>#DIV/0!</v>
      </c>
      <c r="M13" s="89" t="b">
        <f t="shared" si="4"/>
        <v>0</v>
      </c>
      <c r="N13" s="92">
        <f t="shared" si="2"/>
        <v>3</v>
      </c>
      <c r="O13" s="92">
        <f>'มิ.ย.65'!N13</f>
        <v>3</v>
      </c>
      <c r="P13" s="98"/>
      <c r="Q13" s="99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96" t="s">
        <v>19</v>
      </c>
      <c r="D14" s="89"/>
      <c r="E14" s="89"/>
      <c r="F14" s="100"/>
      <c r="G14" s="89">
        <f t="shared" si="0"/>
        <v>3</v>
      </c>
      <c r="H14" s="99"/>
      <c r="I14" s="99"/>
      <c r="J14" s="89">
        <f t="shared" si="1"/>
        <v>0</v>
      </c>
      <c r="K14" s="90">
        <f t="shared" si="3"/>
        <v>0</v>
      </c>
      <c r="L14" s="91" t="e">
        <f t="shared" si="5"/>
        <v>#DIV/0!</v>
      </c>
      <c r="M14" s="89" t="b">
        <f t="shared" si="4"/>
        <v>0</v>
      </c>
      <c r="N14" s="92">
        <f t="shared" si="2"/>
        <v>3</v>
      </c>
      <c r="O14" s="92">
        <f>'มิ.ย.65'!N14</f>
        <v>3</v>
      </c>
      <c r="P14" s="98"/>
      <c r="Q14" s="99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96" t="s">
        <v>18</v>
      </c>
      <c r="D15" s="89"/>
      <c r="E15" s="89"/>
      <c r="F15" s="89"/>
      <c r="G15" s="89">
        <f t="shared" si="0"/>
        <v>3</v>
      </c>
      <c r="H15" s="99"/>
      <c r="I15" s="99"/>
      <c r="J15" s="89">
        <f t="shared" si="1"/>
        <v>0</v>
      </c>
      <c r="K15" s="90">
        <f t="shared" si="3"/>
        <v>0</v>
      </c>
      <c r="L15" s="91" t="e">
        <f t="shared" si="5"/>
        <v>#DIV/0!</v>
      </c>
      <c r="M15" s="89" t="b">
        <f t="shared" si="4"/>
        <v>0</v>
      </c>
      <c r="N15" s="92">
        <f t="shared" si="2"/>
        <v>3</v>
      </c>
      <c r="O15" s="92">
        <f>'มิ.ย.65'!N15</f>
        <v>3</v>
      </c>
      <c r="P15" s="98"/>
      <c r="Q15" s="99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96" t="s">
        <v>17</v>
      </c>
      <c r="D16" s="89"/>
      <c r="E16" s="89"/>
      <c r="F16" s="89"/>
      <c r="G16" s="89">
        <f t="shared" si="0"/>
        <v>3</v>
      </c>
      <c r="H16" s="99"/>
      <c r="I16" s="99"/>
      <c r="J16" s="89">
        <f t="shared" si="1"/>
        <v>0</v>
      </c>
      <c r="K16" s="90">
        <f t="shared" si="3"/>
        <v>0</v>
      </c>
      <c r="L16" s="91" t="e">
        <f t="shared" si="5"/>
        <v>#DIV/0!</v>
      </c>
      <c r="M16" s="89" t="b">
        <f t="shared" si="4"/>
        <v>0</v>
      </c>
      <c r="N16" s="92">
        <f t="shared" si="2"/>
        <v>3</v>
      </c>
      <c r="O16" s="92">
        <f>'มิ.ย.65'!N16</f>
        <v>3</v>
      </c>
      <c r="P16" s="98"/>
      <c r="Q16" s="99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96" t="s">
        <v>16</v>
      </c>
      <c r="D17" s="89"/>
      <c r="E17" s="89"/>
      <c r="F17" s="89"/>
      <c r="G17" s="89">
        <f t="shared" si="0"/>
        <v>3</v>
      </c>
      <c r="H17" s="99"/>
      <c r="I17" s="99"/>
      <c r="J17" s="89">
        <f t="shared" si="1"/>
        <v>0</v>
      </c>
      <c r="K17" s="90">
        <f t="shared" si="3"/>
        <v>0</v>
      </c>
      <c r="L17" s="91" t="e">
        <f t="shared" si="5"/>
        <v>#DIV/0!</v>
      </c>
      <c r="M17" s="89" t="b">
        <f t="shared" si="4"/>
        <v>0</v>
      </c>
      <c r="N17" s="92">
        <f t="shared" si="2"/>
        <v>3</v>
      </c>
      <c r="O17" s="92">
        <f>'มิ.ย.65'!N17</f>
        <v>3</v>
      </c>
      <c r="P17" s="98"/>
      <c r="Q17" s="99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96" t="s">
        <v>15</v>
      </c>
      <c r="D18" s="89"/>
      <c r="E18" s="89"/>
      <c r="F18" s="89"/>
      <c r="G18" s="89">
        <f t="shared" si="0"/>
        <v>3</v>
      </c>
      <c r="H18" s="99"/>
      <c r="I18" s="99"/>
      <c r="J18" s="89">
        <f t="shared" si="1"/>
        <v>0</v>
      </c>
      <c r="K18" s="90">
        <f t="shared" si="3"/>
        <v>0</v>
      </c>
      <c r="L18" s="91" t="e">
        <f t="shared" si="5"/>
        <v>#DIV/0!</v>
      </c>
      <c r="M18" s="89" t="b">
        <f t="shared" si="4"/>
        <v>0</v>
      </c>
      <c r="N18" s="92">
        <f t="shared" si="2"/>
        <v>3</v>
      </c>
      <c r="O18" s="92">
        <f>'มิ.ย.65'!N18</f>
        <v>3</v>
      </c>
      <c r="P18" s="98"/>
      <c r="Q18" s="99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96" t="s">
        <v>14</v>
      </c>
      <c r="D19" s="89"/>
      <c r="E19" s="89"/>
      <c r="F19" s="104"/>
      <c r="G19" s="104">
        <f t="shared" si="0"/>
        <v>3</v>
      </c>
      <c r="H19" s="99"/>
      <c r="I19" s="99"/>
      <c r="J19" s="89">
        <f t="shared" si="1"/>
        <v>0</v>
      </c>
      <c r="K19" s="90">
        <f t="shared" si="3"/>
        <v>0</v>
      </c>
      <c r="L19" s="91" t="e">
        <f t="shared" si="5"/>
        <v>#DIV/0!</v>
      </c>
      <c r="M19" s="89" t="b">
        <f t="shared" si="4"/>
        <v>0</v>
      </c>
      <c r="N19" s="92">
        <f t="shared" si="2"/>
        <v>3</v>
      </c>
      <c r="O19" s="92">
        <f>'มิ.ย.65'!N19</f>
        <v>3</v>
      </c>
      <c r="P19" s="98"/>
      <c r="Q19" s="103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88" t="s">
        <v>13</v>
      </c>
      <c r="D20" s="89"/>
      <c r="E20" s="89"/>
      <c r="F20" s="89"/>
      <c r="G20" s="89">
        <f t="shared" si="0"/>
        <v>3</v>
      </c>
      <c r="H20" s="99"/>
      <c r="I20" s="103"/>
      <c r="J20" s="104">
        <f t="shared" si="1"/>
        <v>0</v>
      </c>
      <c r="K20" s="102">
        <f t="shared" si="3"/>
        <v>0</v>
      </c>
      <c r="L20" s="91" t="e">
        <f t="shared" si="5"/>
        <v>#DIV/0!</v>
      </c>
      <c r="M20" s="89" t="b">
        <f t="shared" si="4"/>
        <v>0</v>
      </c>
      <c r="N20" s="92">
        <f t="shared" si="2"/>
        <v>3</v>
      </c>
      <c r="O20" s="92">
        <f>'มิ.ย.65'!N20</f>
        <v>3</v>
      </c>
      <c r="P20" s="98"/>
      <c r="Q20" s="99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87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58" t="s">
        <v>53</v>
      </c>
      <c r="P1" s="65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88</v>
      </c>
      <c r="O2" s="133" t="s">
        <v>89</v>
      </c>
      <c r="P2" s="133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3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3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89"/>
      <c r="E5" s="89"/>
      <c r="F5" s="106"/>
      <c r="G5" s="104">
        <f t="shared" ref="G5:G20" si="0">(IF(D5&lt;1.5,1,0))+(IF(E5&lt;1,1,0))+(IF(F5&lt;0.8,1,0))</f>
        <v>3</v>
      </c>
      <c r="H5" s="99"/>
      <c r="I5" s="99"/>
      <c r="J5" s="89">
        <f t="shared" ref="J5:J20" si="1">IF(I5&lt;0,1,0)+IF(H5&lt;0,1,0)</f>
        <v>0</v>
      </c>
      <c r="K5" s="90">
        <f t="shared" ref="K5:K20" si="2">SUM(I5/11)</f>
        <v>0</v>
      </c>
      <c r="L5" s="91" t="e">
        <f>+H5/K5</f>
        <v>#DIV/0!</v>
      </c>
      <c r="M5" s="89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92">
        <f>SUM(G5+J5+M5)</f>
        <v>3</v>
      </c>
      <c r="O5" s="92">
        <f>'ก.ค.65'!N5</f>
        <v>3</v>
      </c>
      <c r="P5" s="99"/>
      <c r="Q5" s="10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104"/>
      <c r="E6" s="100"/>
      <c r="F6" s="104"/>
      <c r="G6" s="105">
        <f t="shared" si="0"/>
        <v>3</v>
      </c>
      <c r="H6" s="99"/>
      <c r="I6" s="99"/>
      <c r="J6" s="95">
        <f>IF(I6&lt;0,1,0)+IF(H6&lt;0,1,0)</f>
        <v>0</v>
      </c>
      <c r="K6" s="90">
        <f t="shared" si="2"/>
        <v>0</v>
      </c>
      <c r="L6" s="91" t="e">
        <f>+H6/K6</f>
        <v>#DIV/0!</v>
      </c>
      <c r="M6" s="89" t="b">
        <f t="shared" si="3"/>
        <v>0</v>
      </c>
      <c r="N6" s="92">
        <f>SUM(G6+J6+M6)</f>
        <v>3</v>
      </c>
      <c r="O6" s="92">
        <f>'ก.ค.65'!N6</f>
        <v>3</v>
      </c>
      <c r="P6" s="99"/>
      <c r="Q6" s="103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89"/>
      <c r="E7" s="89"/>
      <c r="F7" s="100"/>
      <c r="G7" s="89">
        <f t="shared" si="0"/>
        <v>3</v>
      </c>
      <c r="H7" s="99"/>
      <c r="I7" s="99"/>
      <c r="J7" s="89">
        <f t="shared" si="1"/>
        <v>0</v>
      </c>
      <c r="K7" s="90">
        <f t="shared" si="2"/>
        <v>0</v>
      </c>
      <c r="L7" s="91" t="e">
        <f t="shared" ref="L7:L20" si="4">+H7/K7</f>
        <v>#DIV/0!</v>
      </c>
      <c r="M7" s="89" t="b">
        <f t="shared" si="3"/>
        <v>0</v>
      </c>
      <c r="N7" s="92">
        <f t="shared" ref="N7:N20" si="5">SUM(G7+J7+M7)</f>
        <v>3</v>
      </c>
      <c r="O7" s="92">
        <f>'ก.ค.65'!N7</f>
        <v>3</v>
      </c>
      <c r="P7" s="99"/>
      <c r="Q7" s="103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89"/>
      <c r="E8" s="89"/>
      <c r="F8" s="89"/>
      <c r="G8" s="95">
        <f t="shared" si="0"/>
        <v>3</v>
      </c>
      <c r="H8" s="99"/>
      <c r="I8" s="99"/>
      <c r="J8" s="95">
        <f t="shared" si="1"/>
        <v>0</v>
      </c>
      <c r="K8" s="90">
        <f t="shared" si="2"/>
        <v>0</v>
      </c>
      <c r="L8" s="91" t="e">
        <f t="shared" si="4"/>
        <v>#DIV/0!</v>
      </c>
      <c r="M8" s="89" t="b">
        <f t="shared" si="3"/>
        <v>0</v>
      </c>
      <c r="N8" s="92">
        <f t="shared" si="5"/>
        <v>3</v>
      </c>
      <c r="O8" s="92">
        <f>'ก.ค.65'!N8</f>
        <v>3</v>
      </c>
      <c r="P8" s="99"/>
      <c r="Q8" s="99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89"/>
      <c r="E9" s="89"/>
      <c r="F9" s="89"/>
      <c r="G9" s="89">
        <f t="shared" si="0"/>
        <v>3</v>
      </c>
      <c r="H9" s="99"/>
      <c r="I9" s="99"/>
      <c r="J9" s="89">
        <f t="shared" si="1"/>
        <v>0</v>
      </c>
      <c r="K9" s="90">
        <f t="shared" si="2"/>
        <v>0</v>
      </c>
      <c r="L9" s="91" t="e">
        <f t="shared" si="4"/>
        <v>#DIV/0!</v>
      </c>
      <c r="M9" s="89" t="b">
        <f t="shared" si="3"/>
        <v>0</v>
      </c>
      <c r="N9" s="92">
        <f t="shared" si="5"/>
        <v>3</v>
      </c>
      <c r="O9" s="92">
        <f>'ก.ค.65'!N9</f>
        <v>3</v>
      </c>
      <c r="P9" s="99"/>
      <c r="Q9" s="99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104"/>
      <c r="E10" s="89"/>
      <c r="F10" s="89"/>
      <c r="G10" s="104">
        <f t="shared" si="0"/>
        <v>3</v>
      </c>
      <c r="H10" s="99"/>
      <c r="I10" s="99"/>
      <c r="J10" s="89">
        <f t="shared" si="1"/>
        <v>0</v>
      </c>
      <c r="K10" s="90">
        <f t="shared" si="2"/>
        <v>0</v>
      </c>
      <c r="L10" s="91" t="e">
        <f t="shared" si="4"/>
        <v>#DIV/0!</v>
      </c>
      <c r="M10" s="89" t="b">
        <f t="shared" si="3"/>
        <v>0</v>
      </c>
      <c r="N10" s="92">
        <f t="shared" si="5"/>
        <v>3</v>
      </c>
      <c r="O10" s="92">
        <f>'ก.ค.65'!N10</f>
        <v>3</v>
      </c>
      <c r="P10" s="99"/>
      <c r="Q10" s="10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89"/>
      <c r="E11" s="89"/>
      <c r="F11" s="89"/>
      <c r="G11" s="89">
        <f t="shared" si="0"/>
        <v>3</v>
      </c>
      <c r="H11" s="99"/>
      <c r="I11" s="99"/>
      <c r="J11" s="89">
        <f t="shared" si="1"/>
        <v>0</v>
      </c>
      <c r="K11" s="90">
        <f t="shared" si="2"/>
        <v>0</v>
      </c>
      <c r="L11" s="91" t="e">
        <f t="shared" si="4"/>
        <v>#DIV/0!</v>
      </c>
      <c r="M11" s="89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92">
        <f t="shared" si="5"/>
        <v>3</v>
      </c>
      <c r="O11" s="92">
        <f>'ก.ค.65'!N11</f>
        <v>3</v>
      </c>
      <c r="P11" s="99"/>
      <c r="Q11" s="99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89"/>
      <c r="E12" s="89"/>
      <c r="F12" s="104"/>
      <c r="G12" s="104">
        <f t="shared" si="0"/>
        <v>3</v>
      </c>
      <c r="H12" s="99"/>
      <c r="I12" s="99"/>
      <c r="J12" s="89">
        <f t="shared" si="1"/>
        <v>0</v>
      </c>
      <c r="K12" s="90">
        <f t="shared" si="2"/>
        <v>0</v>
      </c>
      <c r="L12" s="91" t="e">
        <f t="shared" si="4"/>
        <v>#DIV/0!</v>
      </c>
      <c r="M12" s="8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92">
        <f t="shared" si="5"/>
        <v>3</v>
      </c>
      <c r="O12" s="92">
        <f>'ก.ค.65'!N12</f>
        <v>3</v>
      </c>
      <c r="P12" s="99"/>
      <c r="Q12" s="103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89"/>
      <c r="E13" s="89"/>
      <c r="F13" s="89"/>
      <c r="G13" s="89">
        <f t="shared" si="0"/>
        <v>3</v>
      </c>
      <c r="H13" s="99"/>
      <c r="I13" s="99"/>
      <c r="J13" s="89">
        <f t="shared" si="1"/>
        <v>0</v>
      </c>
      <c r="K13" s="90">
        <f t="shared" si="2"/>
        <v>0</v>
      </c>
      <c r="L13" s="91" t="e">
        <f t="shared" si="4"/>
        <v>#DIV/0!</v>
      </c>
      <c r="M13" s="89" t="b">
        <f t="shared" si="6"/>
        <v>0</v>
      </c>
      <c r="N13" s="92">
        <f t="shared" si="5"/>
        <v>3</v>
      </c>
      <c r="O13" s="92">
        <f>'ก.ค.65'!N13</f>
        <v>3</v>
      </c>
      <c r="P13" s="99"/>
      <c r="Q13" s="99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89"/>
      <c r="E14" s="89"/>
      <c r="F14" s="89"/>
      <c r="G14" s="89">
        <f t="shared" si="0"/>
        <v>3</v>
      </c>
      <c r="H14" s="99"/>
      <c r="I14" s="99"/>
      <c r="J14" s="89">
        <f t="shared" si="1"/>
        <v>0</v>
      </c>
      <c r="K14" s="90">
        <f t="shared" si="2"/>
        <v>0</v>
      </c>
      <c r="L14" s="91" t="e">
        <f t="shared" si="4"/>
        <v>#DIV/0!</v>
      </c>
      <c r="M14" s="89" t="b">
        <f t="shared" si="6"/>
        <v>0</v>
      </c>
      <c r="N14" s="92">
        <f t="shared" si="5"/>
        <v>3</v>
      </c>
      <c r="O14" s="92">
        <f>'ก.ค.65'!N14</f>
        <v>3</v>
      </c>
      <c r="P14" s="99"/>
      <c r="Q14" s="10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89"/>
      <c r="E15" s="89"/>
      <c r="F15" s="89"/>
      <c r="G15" s="89">
        <f t="shared" si="0"/>
        <v>3</v>
      </c>
      <c r="H15" s="99"/>
      <c r="I15" s="99"/>
      <c r="J15" s="89">
        <f t="shared" si="1"/>
        <v>0</v>
      </c>
      <c r="K15" s="90">
        <f t="shared" si="2"/>
        <v>0</v>
      </c>
      <c r="L15" s="91" t="e">
        <f t="shared" si="4"/>
        <v>#DIV/0!</v>
      </c>
      <c r="M15" s="89" t="b">
        <f t="shared" si="6"/>
        <v>0</v>
      </c>
      <c r="N15" s="92">
        <f t="shared" si="5"/>
        <v>3</v>
      </c>
      <c r="O15" s="92">
        <f>'ก.ค.65'!N15</f>
        <v>3</v>
      </c>
      <c r="P15" s="99"/>
      <c r="Q15" s="99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89"/>
      <c r="E16" s="89"/>
      <c r="F16" s="89"/>
      <c r="G16" s="89">
        <f t="shared" si="0"/>
        <v>3</v>
      </c>
      <c r="H16" s="99"/>
      <c r="I16" s="99"/>
      <c r="J16" s="89">
        <f t="shared" si="1"/>
        <v>0</v>
      </c>
      <c r="K16" s="90">
        <f t="shared" si="2"/>
        <v>0</v>
      </c>
      <c r="L16" s="91" t="e">
        <f t="shared" si="4"/>
        <v>#DIV/0!</v>
      </c>
      <c r="M16" s="89" t="b">
        <f t="shared" si="6"/>
        <v>0</v>
      </c>
      <c r="N16" s="92">
        <f t="shared" si="5"/>
        <v>3</v>
      </c>
      <c r="O16" s="92">
        <f>'ก.ค.65'!N16</f>
        <v>3</v>
      </c>
      <c r="P16" s="99"/>
      <c r="Q16" s="99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89"/>
      <c r="E17" s="89"/>
      <c r="F17" s="89"/>
      <c r="G17" s="89">
        <f t="shared" si="0"/>
        <v>3</v>
      </c>
      <c r="H17" s="99"/>
      <c r="I17" s="99"/>
      <c r="J17" s="89">
        <f t="shared" si="1"/>
        <v>0</v>
      </c>
      <c r="K17" s="90">
        <f t="shared" si="2"/>
        <v>0</v>
      </c>
      <c r="L17" s="91" t="e">
        <f t="shared" si="4"/>
        <v>#DIV/0!</v>
      </c>
      <c r="M17" s="89" t="b">
        <f t="shared" si="6"/>
        <v>0</v>
      </c>
      <c r="N17" s="92">
        <f t="shared" si="5"/>
        <v>3</v>
      </c>
      <c r="O17" s="92">
        <f>'ก.ค.65'!N17</f>
        <v>3</v>
      </c>
      <c r="P17" s="99"/>
      <c r="Q17" s="99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89"/>
      <c r="E18" s="89"/>
      <c r="F18" s="89"/>
      <c r="G18" s="89">
        <f t="shared" si="0"/>
        <v>3</v>
      </c>
      <c r="H18" s="99"/>
      <c r="I18" s="99"/>
      <c r="J18" s="89">
        <f t="shared" si="1"/>
        <v>0</v>
      </c>
      <c r="K18" s="90">
        <f t="shared" si="2"/>
        <v>0</v>
      </c>
      <c r="L18" s="91" t="e">
        <f t="shared" si="4"/>
        <v>#DIV/0!</v>
      </c>
      <c r="M18" s="89" t="b">
        <f t="shared" si="6"/>
        <v>0</v>
      </c>
      <c r="N18" s="92">
        <f t="shared" si="5"/>
        <v>3</v>
      </c>
      <c r="O18" s="92">
        <f>'ก.ค.65'!N18</f>
        <v>3</v>
      </c>
      <c r="P18" s="99"/>
      <c r="Q18" s="99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89"/>
      <c r="E19" s="89"/>
      <c r="F19" s="106"/>
      <c r="G19" s="104">
        <f t="shared" si="0"/>
        <v>3</v>
      </c>
      <c r="H19" s="99"/>
      <c r="I19" s="99"/>
      <c r="J19" s="89">
        <f t="shared" si="1"/>
        <v>0</v>
      </c>
      <c r="K19" s="90">
        <f t="shared" si="2"/>
        <v>0</v>
      </c>
      <c r="L19" s="91" t="e">
        <f t="shared" si="4"/>
        <v>#DIV/0!</v>
      </c>
      <c r="M19" s="89" t="b">
        <f t="shared" si="6"/>
        <v>0</v>
      </c>
      <c r="N19" s="92">
        <f t="shared" si="5"/>
        <v>3</v>
      </c>
      <c r="O19" s="92">
        <f>'ก.ค.65'!N19</f>
        <v>3</v>
      </c>
      <c r="P19" s="99"/>
      <c r="Q19" s="103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89"/>
      <c r="E20" s="89"/>
      <c r="F20" s="100"/>
      <c r="G20" s="89">
        <f t="shared" si="0"/>
        <v>3</v>
      </c>
      <c r="H20" s="99"/>
      <c r="I20" s="103"/>
      <c r="J20" s="104">
        <f t="shared" si="1"/>
        <v>0</v>
      </c>
      <c r="K20" s="108">
        <f t="shared" si="2"/>
        <v>0</v>
      </c>
      <c r="L20" s="91" t="e">
        <f t="shared" si="4"/>
        <v>#DIV/0!</v>
      </c>
      <c r="M20" s="89" t="b">
        <f t="shared" si="6"/>
        <v>0</v>
      </c>
      <c r="N20" s="92">
        <f t="shared" si="5"/>
        <v>3</v>
      </c>
      <c r="O20" s="92">
        <f>'ก.ค.65'!N20</f>
        <v>3</v>
      </c>
      <c r="P20" s="99"/>
      <c r="Q20" s="10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87"/>
      <c r="N27" s="8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90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58" t="s">
        <v>53</v>
      </c>
      <c r="P1" s="65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91</v>
      </c>
      <c r="O2" s="133" t="s">
        <v>92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109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8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109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109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70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109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109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70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109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70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109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70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8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109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70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109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109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109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109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109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70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109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109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109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70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87"/>
      <c r="N27" s="8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60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58" t="s">
        <v>53</v>
      </c>
      <c r="P1" s="41">
        <v>44546</v>
      </c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61</v>
      </c>
      <c r="O2" s="133" t="s">
        <v>62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8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70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70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70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70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70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70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70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70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70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70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70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70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70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70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70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70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2" sqref="F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63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3" t="s">
        <v>53</v>
      </c>
      <c r="P1" s="64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64</v>
      </c>
      <c r="O2" s="133" t="s">
        <v>65</v>
      </c>
      <c r="P2" s="129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29"/>
      <c r="Q3" s="129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42"/>
      <c r="N4" s="141"/>
      <c r="O4" s="130"/>
      <c r="P4" s="134"/>
      <c r="Q4" s="13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17" si="2">SUM(I5/3)</f>
        <v>0</v>
      </c>
      <c r="L5" s="45" t="e">
        <f>+H5/K5</f>
        <v>#DIV/0!</v>
      </c>
      <c r="M5" s="43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3</v>
      </c>
      <c r="O5" s="46">
        <f>'พ.ย.64'!N5</f>
        <v>1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'พ.ย.64'!N6</f>
        <v>0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'พ.ย.64'!N7</f>
        <v>0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'พ.ย.64'!N8</f>
        <v>0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'พ.ย.64'!N9</f>
        <v>0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54"/>
      <c r="F10" s="54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'พ.ย.64'!N10</f>
        <v>0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66"/>
      <c r="E11" s="47"/>
      <c r="F11" s="54"/>
      <c r="G11" s="66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'พ.ย.64'!N11</f>
        <v>0</v>
      </c>
      <c r="P11" s="70"/>
      <c r="Q11" s="67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'พ.ย.64'!N12</f>
        <v>0</v>
      </c>
      <c r="P12" s="70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'พ.ย.64'!N13</f>
        <v>0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'พ.ย.64'!N14</f>
        <v>0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'พ.ย.64'!N15</f>
        <v>0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'พ.ย.64'!N16</f>
        <v>0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'พ.ย.64'!N17</f>
        <v>0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>SUM(I18/3)</f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'พ.ย.64'!N18</f>
        <v>0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66"/>
      <c r="E19" s="47"/>
      <c r="F19" s="47"/>
      <c r="G19" s="66">
        <f t="shared" si="0"/>
        <v>3</v>
      </c>
      <c r="H19" s="51"/>
      <c r="I19" s="51"/>
      <c r="J19" s="47">
        <f t="shared" si="1"/>
        <v>0</v>
      </c>
      <c r="K19" s="49">
        <f>SUM(I19/3)</f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'พ.ย.64'!N19</f>
        <v>0</v>
      </c>
      <c r="P19" s="70"/>
      <c r="Q19" s="67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>SUM(I20/3)</f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'พ.ย.64'!N20</f>
        <v>0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66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3" t="s">
        <v>53</v>
      </c>
      <c r="P1" s="64"/>
      <c r="Q1" s="41"/>
    </row>
    <row r="2" spans="1:25" ht="54.75" customHeight="1" thickBot="1" x14ac:dyDescent="0.3">
      <c r="C2" s="145" t="s">
        <v>41</v>
      </c>
      <c r="D2" s="150" t="s">
        <v>40</v>
      </c>
      <c r="E2" s="150"/>
      <c r="F2" s="150"/>
      <c r="G2" s="150"/>
      <c r="H2" s="151" t="s">
        <v>39</v>
      </c>
      <c r="I2" s="151"/>
      <c r="J2" s="151"/>
      <c r="K2" s="152" t="s">
        <v>38</v>
      </c>
      <c r="L2" s="152"/>
      <c r="M2" s="152"/>
      <c r="N2" s="153" t="s">
        <v>67</v>
      </c>
      <c r="O2" s="143" t="s">
        <v>68</v>
      </c>
      <c r="P2" s="143" t="s">
        <v>56</v>
      </c>
      <c r="Q2" s="144" t="s">
        <v>37</v>
      </c>
    </row>
    <row r="3" spans="1:25" ht="38.25" customHeight="1" thickBot="1" x14ac:dyDescent="0.3">
      <c r="C3" s="145"/>
      <c r="D3" s="145" t="s">
        <v>36</v>
      </c>
      <c r="E3" s="145" t="s">
        <v>35</v>
      </c>
      <c r="F3" s="145" t="s">
        <v>34</v>
      </c>
      <c r="G3" s="146" t="s">
        <v>29</v>
      </c>
      <c r="H3" s="147" t="s">
        <v>33</v>
      </c>
      <c r="I3" s="145" t="s">
        <v>32</v>
      </c>
      <c r="J3" s="148" t="s">
        <v>29</v>
      </c>
      <c r="K3" s="149" t="s">
        <v>31</v>
      </c>
      <c r="L3" s="145" t="s">
        <v>30</v>
      </c>
      <c r="M3" s="154" t="s">
        <v>29</v>
      </c>
      <c r="N3" s="153"/>
      <c r="O3" s="143"/>
      <c r="P3" s="143"/>
      <c r="Q3" s="144"/>
    </row>
    <row r="4" spans="1:25" ht="36.75" customHeight="1" thickBot="1" x14ac:dyDescent="0.3">
      <c r="C4" s="145"/>
      <c r="D4" s="145"/>
      <c r="E4" s="145"/>
      <c r="F4" s="145"/>
      <c r="G4" s="146"/>
      <c r="H4" s="147"/>
      <c r="I4" s="145"/>
      <c r="J4" s="148"/>
      <c r="K4" s="149"/>
      <c r="L4" s="145"/>
      <c r="M4" s="154"/>
      <c r="N4" s="153"/>
      <c r="O4" s="143"/>
      <c r="P4" s="143"/>
      <c r="Q4" s="14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7"/>
      <c r="E5" s="77"/>
      <c r="F5" s="77"/>
      <c r="G5" s="77">
        <f t="shared" ref="G5:G20" si="0">(IF(D5&lt;1.5,1,0))+(IF(E5&lt;1,1,0))+(IF(F5&lt;0.8,1,0))</f>
        <v>3</v>
      </c>
      <c r="H5" s="78"/>
      <c r="I5" s="78"/>
      <c r="J5" s="77">
        <f t="shared" ref="J5:J20" si="1">IF(I5&lt;0,1,0)+IF(H5&lt;0,1,0)</f>
        <v>0</v>
      </c>
      <c r="K5" s="79">
        <f t="shared" ref="K5:K20" si="2">SUM(I5/4)</f>
        <v>0</v>
      </c>
      <c r="L5" s="80" t="e">
        <f>+H5/K5</f>
        <v>#DIV/0!</v>
      </c>
      <c r="M5" s="81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82">
        <f t="shared" ref="N5:N20" si="3">SUM(G5+J5+M5)</f>
        <v>3</v>
      </c>
      <c r="O5" s="82">
        <f>'ธ.ค.64'!N5</f>
        <v>3</v>
      </c>
      <c r="P5" s="86"/>
      <c r="Q5" s="76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5"/>
      <c r="E6" s="84"/>
      <c r="F6" s="75"/>
      <c r="G6" s="83">
        <v>2</v>
      </c>
      <c r="H6" s="78"/>
      <c r="I6" s="78"/>
      <c r="J6" s="85">
        <f>IF(I6&lt;0,1,0)+IF(H6&lt;0,1,0)</f>
        <v>0</v>
      </c>
      <c r="K6" s="79">
        <f t="shared" si="2"/>
        <v>0</v>
      </c>
      <c r="L6" s="80" t="e">
        <f>+H6/K6</f>
        <v>#DIV/0!</v>
      </c>
      <c r="M6" s="77" t="b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82">
        <f>SUM(G6+J6+M6)</f>
        <v>2</v>
      </c>
      <c r="O6" s="82">
        <f>'ธ.ค.64'!N6</f>
        <v>3</v>
      </c>
      <c r="P6" s="86"/>
      <c r="Q6" s="76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7"/>
      <c r="E7" s="77"/>
      <c r="F7" s="77"/>
      <c r="G7" s="77">
        <f t="shared" si="0"/>
        <v>3</v>
      </c>
      <c r="H7" s="78"/>
      <c r="I7" s="78"/>
      <c r="J7" s="77">
        <f t="shared" si="1"/>
        <v>0</v>
      </c>
      <c r="K7" s="79">
        <f t="shared" si="2"/>
        <v>0</v>
      </c>
      <c r="L7" s="80" t="e">
        <f t="shared" ref="L7:L20" si="5">+H7/K7</f>
        <v>#DIV/0!</v>
      </c>
      <c r="M7" s="81" t="b">
        <f t="shared" si="4"/>
        <v>0</v>
      </c>
      <c r="N7" s="82">
        <f t="shared" si="3"/>
        <v>3</v>
      </c>
      <c r="O7" s="82">
        <f>'ธ.ค.64'!N7</f>
        <v>3</v>
      </c>
      <c r="P7" s="86"/>
      <c r="Q7" s="7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84"/>
      <c r="E8" s="77"/>
      <c r="F8" s="84"/>
      <c r="G8" s="85">
        <f t="shared" si="0"/>
        <v>3</v>
      </c>
      <c r="H8" s="78"/>
      <c r="I8" s="78"/>
      <c r="J8" s="85">
        <f t="shared" si="1"/>
        <v>0</v>
      </c>
      <c r="K8" s="79">
        <f t="shared" si="2"/>
        <v>0</v>
      </c>
      <c r="L8" s="80" t="e">
        <f t="shared" si="5"/>
        <v>#DIV/0!</v>
      </c>
      <c r="M8" s="81" t="b">
        <f t="shared" si="4"/>
        <v>0</v>
      </c>
      <c r="N8" s="82">
        <f t="shared" si="3"/>
        <v>3</v>
      </c>
      <c r="O8" s="82">
        <f>'ธ.ค.64'!N8</f>
        <v>3</v>
      </c>
      <c r="P8" s="86"/>
      <c r="Q8" s="78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7"/>
      <c r="E9" s="77"/>
      <c r="F9" s="77"/>
      <c r="G9" s="77">
        <f t="shared" si="0"/>
        <v>3</v>
      </c>
      <c r="H9" s="78"/>
      <c r="I9" s="78"/>
      <c r="J9" s="77">
        <f t="shared" si="1"/>
        <v>0</v>
      </c>
      <c r="K9" s="79">
        <f t="shared" si="2"/>
        <v>0</v>
      </c>
      <c r="L9" s="80" t="e">
        <f t="shared" si="5"/>
        <v>#DIV/0!</v>
      </c>
      <c r="M9" s="81" t="b">
        <f t="shared" si="4"/>
        <v>0</v>
      </c>
      <c r="N9" s="82">
        <f t="shared" si="3"/>
        <v>3</v>
      </c>
      <c r="O9" s="82">
        <f>'ธ.ค.64'!N9</f>
        <v>3</v>
      </c>
      <c r="P9" s="86"/>
      <c r="Q9" s="78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4" t="s">
        <v>23</v>
      </c>
      <c r="D10" s="75"/>
      <c r="E10" s="77"/>
      <c r="F10" s="77"/>
      <c r="G10" s="75">
        <f t="shared" si="0"/>
        <v>3</v>
      </c>
      <c r="H10" s="78"/>
      <c r="I10" s="78"/>
      <c r="J10" s="77">
        <f t="shared" si="1"/>
        <v>0</v>
      </c>
      <c r="K10" s="79">
        <f t="shared" si="2"/>
        <v>0</v>
      </c>
      <c r="L10" s="80" t="e">
        <f t="shared" si="5"/>
        <v>#DIV/0!</v>
      </c>
      <c r="M10" s="81" t="b">
        <f t="shared" si="4"/>
        <v>0</v>
      </c>
      <c r="N10" s="82">
        <f t="shared" si="3"/>
        <v>3</v>
      </c>
      <c r="O10" s="82">
        <f>'ธ.ค.64'!N10</f>
        <v>3</v>
      </c>
      <c r="P10" s="86"/>
      <c r="Q10" s="7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4" t="s">
        <v>22</v>
      </c>
      <c r="D11" s="75"/>
      <c r="E11" s="77"/>
      <c r="F11" s="77"/>
      <c r="G11" s="75">
        <f t="shared" si="0"/>
        <v>3</v>
      </c>
      <c r="H11" s="78"/>
      <c r="I11" s="78"/>
      <c r="J11" s="77">
        <f t="shared" si="1"/>
        <v>0</v>
      </c>
      <c r="K11" s="79">
        <f t="shared" si="2"/>
        <v>0</v>
      </c>
      <c r="L11" s="80" t="e">
        <f t="shared" si="5"/>
        <v>#DIV/0!</v>
      </c>
      <c r="M11" s="81" t="b">
        <f t="shared" si="4"/>
        <v>0</v>
      </c>
      <c r="N11" s="82">
        <f t="shared" si="3"/>
        <v>3</v>
      </c>
      <c r="O11" s="82">
        <f>'ธ.ค.64'!N11</f>
        <v>3</v>
      </c>
      <c r="P11" s="86"/>
      <c r="Q11" s="76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4" t="s">
        <v>21</v>
      </c>
      <c r="D12" s="75"/>
      <c r="E12" s="77"/>
      <c r="F12" s="77"/>
      <c r="G12" s="75">
        <f t="shared" si="0"/>
        <v>3</v>
      </c>
      <c r="H12" s="78"/>
      <c r="I12" s="78"/>
      <c r="J12" s="77">
        <f t="shared" si="1"/>
        <v>0</v>
      </c>
      <c r="K12" s="79">
        <f t="shared" si="2"/>
        <v>0</v>
      </c>
      <c r="L12" s="80" t="e">
        <f t="shared" si="5"/>
        <v>#DIV/0!</v>
      </c>
      <c r="M12" s="81" t="b">
        <f t="shared" si="4"/>
        <v>0</v>
      </c>
      <c r="N12" s="82">
        <f t="shared" si="3"/>
        <v>3</v>
      </c>
      <c r="O12" s="82">
        <f>'ธ.ค.64'!N12</f>
        <v>3</v>
      </c>
      <c r="P12" s="86"/>
      <c r="Q12" s="76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4" t="s">
        <v>20</v>
      </c>
      <c r="D13" s="77"/>
      <c r="E13" s="77"/>
      <c r="F13" s="77"/>
      <c r="G13" s="77">
        <f t="shared" si="0"/>
        <v>3</v>
      </c>
      <c r="H13" s="78"/>
      <c r="I13" s="78"/>
      <c r="J13" s="77">
        <f t="shared" si="1"/>
        <v>0</v>
      </c>
      <c r="K13" s="79">
        <f t="shared" si="2"/>
        <v>0</v>
      </c>
      <c r="L13" s="80" t="e">
        <f t="shared" si="5"/>
        <v>#DIV/0!</v>
      </c>
      <c r="M13" s="81" t="b">
        <f t="shared" si="4"/>
        <v>0</v>
      </c>
      <c r="N13" s="82">
        <f t="shared" si="3"/>
        <v>3</v>
      </c>
      <c r="O13" s="82">
        <f>'ธ.ค.64'!N13</f>
        <v>3</v>
      </c>
      <c r="P13" s="86"/>
      <c r="Q13" s="78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4" t="s">
        <v>19</v>
      </c>
      <c r="D14" s="84"/>
      <c r="E14" s="77"/>
      <c r="F14" s="77"/>
      <c r="G14" s="77">
        <f t="shared" si="0"/>
        <v>3</v>
      </c>
      <c r="H14" s="78"/>
      <c r="I14" s="78"/>
      <c r="J14" s="77">
        <f t="shared" si="1"/>
        <v>0</v>
      </c>
      <c r="K14" s="79">
        <f t="shared" si="2"/>
        <v>0</v>
      </c>
      <c r="L14" s="80" t="e">
        <f t="shared" si="5"/>
        <v>#DIV/0!</v>
      </c>
      <c r="M14" s="81" t="b">
        <f t="shared" si="4"/>
        <v>0</v>
      </c>
      <c r="N14" s="82">
        <f t="shared" si="3"/>
        <v>3</v>
      </c>
      <c r="O14" s="82">
        <f>'ธ.ค.64'!N14</f>
        <v>3</v>
      </c>
      <c r="P14" s="86"/>
      <c r="Q14" s="7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4" t="s">
        <v>18</v>
      </c>
      <c r="D15" s="77"/>
      <c r="E15" s="77"/>
      <c r="F15" s="77"/>
      <c r="G15" s="77">
        <f t="shared" si="0"/>
        <v>3</v>
      </c>
      <c r="H15" s="78"/>
      <c r="I15" s="78"/>
      <c r="J15" s="77">
        <f t="shared" si="1"/>
        <v>0</v>
      </c>
      <c r="K15" s="79">
        <f t="shared" si="2"/>
        <v>0</v>
      </c>
      <c r="L15" s="80" t="e">
        <f t="shared" si="5"/>
        <v>#DIV/0!</v>
      </c>
      <c r="M15" s="81" t="b">
        <f t="shared" si="4"/>
        <v>0</v>
      </c>
      <c r="N15" s="82">
        <f t="shared" si="3"/>
        <v>3</v>
      </c>
      <c r="O15" s="82">
        <f>'ธ.ค.64'!N15</f>
        <v>3</v>
      </c>
      <c r="P15" s="86"/>
      <c r="Q15" s="78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4" t="s">
        <v>17</v>
      </c>
      <c r="D16" s="77"/>
      <c r="E16" s="77"/>
      <c r="F16" s="77"/>
      <c r="G16" s="77">
        <f t="shared" si="0"/>
        <v>3</v>
      </c>
      <c r="H16" s="78"/>
      <c r="I16" s="78"/>
      <c r="J16" s="77">
        <f t="shared" si="1"/>
        <v>0</v>
      </c>
      <c r="K16" s="79">
        <f t="shared" si="2"/>
        <v>0</v>
      </c>
      <c r="L16" s="80" t="e">
        <f t="shared" si="5"/>
        <v>#DIV/0!</v>
      </c>
      <c r="M16" s="81" t="b">
        <f t="shared" si="4"/>
        <v>0</v>
      </c>
      <c r="N16" s="82">
        <f t="shared" si="3"/>
        <v>3</v>
      </c>
      <c r="O16" s="82">
        <f>'ธ.ค.64'!N16</f>
        <v>3</v>
      </c>
      <c r="P16" s="86"/>
      <c r="Q16" s="78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4" t="s">
        <v>16</v>
      </c>
      <c r="D17" s="84"/>
      <c r="E17" s="77"/>
      <c r="F17" s="77"/>
      <c r="G17" s="77">
        <f t="shared" si="0"/>
        <v>3</v>
      </c>
      <c r="H17" s="78"/>
      <c r="I17" s="78"/>
      <c r="J17" s="77">
        <f t="shared" si="1"/>
        <v>0</v>
      </c>
      <c r="K17" s="79">
        <f t="shared" si="2"/>
        <v>0</v>
      </c>
      <c r="L17" s="80" t="e">
        <f t="shared" si="5"/>
        <v>#DIV/0!</v>
      </c>
      <c r="M17" s="81" t="b">
        <f t="shared" si="4"/>
        <v>0</v>
      </c>
      <c r="N17" s="82">
        <f t="shared" si="3"/>
        <v>3</v>
      </c>
      <c r="O17" s="82">
        <f>'ธ.ค.64'!N17</f>
        <v>3</v>
      </c>
      <c r="P17" s="86"/>
      <c r="Q17" s="78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4" t="s">
        <v>15</v>
      </c>
      <c r="D18" s="77"/>
      <c r="E18" s="84"/>
      <c r="F18" s="77"/>
      <c r="G18" s="77">
        <f t="shared" si="0"/>
        <v>3</v>
      </c>
      <c r="H18" s="78"/>
      <c r="I18" s="78"/>
      <c r="J18" s="77">
        <f t="shared" si="1"/>
        <v>0</v>
      </c>
      <c r="K18" s="79">
        <f t="shared" si="2"/>
        <v>0</v>
      </c>
      <c r="L18" s="80" t="e">
        <f t="shared" si="5"/>
        <v>#DIV/0!</v>
      </c>
      <c r="M18" s="81" t="b">
        <f t="shared" si="4"/>
        <v>0</v>
      </c>
      <c r="N18" s="82">
        <f t="shared" si="3"/>
        <v>3</v>
      </c>
      <c r="O18" s="82">
        <f>'ธ.ค.64'!N18</f>
        <v>3</v>
      </c>
      <c r="P18" s="86"/>
      <c r="Q18" s="78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4" t="s">
        <v>14</v>
      </c>
      <c r="D19" s="77"/>
      <c r="E19" s="77"/>
      <c r="F19" s="77"/>
      <c r="G19" s="77">
        <f t="shared" si="0"/>
        <v>3</v>
      </c>
      <c r="H19" s="78"/>
      <c r="I19" s="78"/>
      <c r="J19" s="77">
        <f t="shared" si="1"/>
        <v>0</v>
      </c>
      <c r="K19" s="79">
        <f t="shared" si="2"/>
        <v>0</v>
      </c>
      <c r="L19" s="80" t="e">
        <f t="shared" si="5"/>
        <v>#DIV/0!</v>
      </c>
      <c r="M19" s="81" t="b">
        <f t="shared" si="4"/>
        <v>0</v>
      </c>
      <c r="N19" s="82">
        <f t="shared" si="3"/>
        <v>3</v>
      </c>
      <c r="O19" s="82">
        <f>'ธ.ค.64'!N19</f>
        <v>3</v>
      </c>
      <c r="P19" s="86"/>
      <c r="Q19" s="7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7"/>
      <c r="E20" s="77"/>
      <c r="F20" s="77"/>
      <c r="G20" s="77">
        <f t="shared" si="0"/>
        <v>3</v>
      </c>
      <c r="H20" s="78"/>
      <c r="I20" s="78"/>
      <c r="J20" s="77">
        <f t="shared" si="1"/>
        <v>0</v>
      </c>
      <c r="K20" s="79">
        <f t="shared" si="2"/>
        <v>0</v>
      </c>
      <c r="L20" s="80" t="e">
        <f t="shared" si="5"/>
        <v>#DIV/0!</v>
      </c>
      <c r="M20" s="81" t="b">
        <f t="shared" si="4"/>
        <v>0</v>
      </c>
      <c r="N20" s="82">
        <f t="shared" si="3"/>
        <v>3</v>
      </c>
      <c r="O20" s="82">
        <f>'ธ.ค.64'!N20</f>
        <v>3</v>
      </c>
      <c r="P20" s="86"/>
      <c r="Q20" s="7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1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2" sqref="H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69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69" t="s">
        <v>53</v>
      </c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70</v>
      </c>
      <c r="O2" s="133" t="s">
        <v>71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'ม.ค.65'!N5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'ม.ค.65'!N6</f>
        <v>2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'ม.ค.65'!N7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'ม.ค.65'!N8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'ม.ค.65'!N9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'ม.ค.65'!N10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'ม.ค.65'!N11</f>
        <v>3</v>
      </c>
      <c r="P11" s="70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47"/>
      <c r="F12" s="54"/>
      <c r="G12" s="42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'ม.ค.65'!N12</f>
        <v>3</v>
      </c>
      <c r="P12" s="70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'ม.ค.65'!N13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'ม.ค.65'!N14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'ม.ค.65'!N15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'ม.ค.65'!N16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'ม.ค.65'!N17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'ม.ค.65'!N18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54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'ม.ค.65'!N19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'ม.ค.65'!N20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72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69" t="s">
        <v>53</v>
      </c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73</v>
      </c>
      <c r="O2" s="133" t="s">
        <v>74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'ก.พ.65'!N5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'ก.พ.65'!N6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'ก.พ.65'!N7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54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'ก.พ.65'!N8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'ก.พ.65'!N9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'ก.พ.65'!N10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54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'ก.พ.65'!N11</f>
        <v>3</v>
      </c>
      <c r="P11" s="70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54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'ก.พ.65'!N12</f>
        <v>3</v>
      </c>
      <c r="P12" s="70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'ก.พ.65'!N13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'ก.พ.65'!N14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'ก.พ.65'!N15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'ก.พ.65'!N16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'ก.พ.65'!N17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54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'ก.พ.65'!N18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'ก.พ.65'!N19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'ก.พ.65'!N20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75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69" t="s">
        <v>53</v>
      </c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76</v>
      </c>
      <c r="O2" s="133" t="s">
        <v>77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SUM(I5/7)</f>
        <v>0</v>
      </c>
      <c r="L5" s="45" t="e">
        <f>+H5/K5</f>
        <v>#DIV/0!</v>
      </c>
      <c r="M5" s="47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>SUM(I6/7)</f>
        <v>0</v>
      </c>
      <c r="L6" s="45" t="e">
        <f>+H6/K6</f>
        <v>#DIV/0!</v>
      </c>
      <c r="M6" s="47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'มี.ค.65'!N6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>SUM(I7/7)</f>
        <v>0</v>
      </c>
      <c r="L7" s="45" t="e">
        <f t="shared" ref="L7:L20" si="4">+H7/K7</f>
        <v>#DIV/0!</v>
      </c>
      <c r="M7" s="47" t="b">
        <f t="shared" si="3"/>
        <v>0</v>
      </c>
      <c r="N7" s="46">
        <f t="shared" si="2"/>
        <v>3</v>
      </c>
      <c r="O7" s="46">
        <f>'มี.ค.65'!N7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ref="K8:K19" si="5">SUM(I8/7)</f>
        <v>0</v>
      </c>
      <c r="L8" s="45" t="e">
        <f t="shared" si="4"/>
        <v>#DIV/0!</v>
      </c>
      <c r="M8" s="47" t="b">
        <f t="shared" si="3"/>
        <v>0</v>
      </c>
      <c r="N8" s="46">
        <f t="shared" si="2"/>
        <v>3</v>
      </c>
      <c r="O8" s="46">
        <f>'มี.ค.65'!N8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54"/>
      <c r="G9" s="47">
        <f t="shared" si="0"/>
        <v>3</v>
      </c>
      <c r="H9" s="51"/>
      <c r="I9" s="51"/>
      <c r="J9" s="47">
        <f t="shared" si="1"/>
        <v>0</v>
      </c>
      <c r="K9" s="49">
        <f t="shared" si="5"/>
        <v>0</v>
      </c>
      <c r="L9" s="45" t="e">
        <f t="shared" si="4"/>
        <v>#DIV/0!</v>
      </c>
      <c r="M9" s="47" t="b">
        <f t="shared" si="3"/>
        <v>0</v>
      </c>
      <c r="N9" s="46">
        <f t="shared" si="2"/>
        <v>3</v>
      </c>
      <c r="O9" s="46">
        <f>'มี.ค.65'!N9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5"/>
        <v>0</v>
      </c>
      <c r="L10" s="45" t="e">
        <f t="shared" si="4"/>
        <v>#DIV/0!</v>
      </c>
      <c r="M10" s="47" t="b">
        <f t="shared" si="3"/>
        <v>0</v>
      </c>
      <c r="N10" s="46">
        <f t="shared" si="2"/>
        <v>3</v>
      </c>
      <c r="O10" s="46">
        <f>'มี.ค.65'!N10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5"/>
        <v>0</v>
      </c>
      <c r="L11" s="45" t="e">
        <f t="shared" si="4"/>
        <v>#DIV/0!</v>
      </c>
      <c r="M11" s="47" t="b">
        <f t="shared" si="3"/>
        <v>0</v>
      </c>
      <c r="N11" s="46">
        <f t="shared" si="2"/>
        <v>3</v>
      </c>
      <c r="O11" s="46">
        <f>'มี.ค.65'!N11</f>
        <v>3</v>
      </c>
      <c r="P11" s="70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5"/>
        <v>0</v>
      </c>
      <c r="L12" s="45" t="e">
        <f t="shared" si="4"/>
        <v>#DIV/0!</v>
      </c>
      <c r="M12" s="47" t="b">
        <f t="shared" si="3"/>
        <v>0</v>
      </c>
      <c r="N12" s="46">
        <f t="shared" si="2"/>
        <v>3</v>
      </c>
      <c r="O12" s="46">
        <f>'มี.ค.65'!N12</f>
        <v>3</v>
      </c>
      <c r="P12" s="70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5"/>
        <v>0</v>
      </c>
      <c r="L13" s="45" t="e">
        <f t="shared" si="4"/>
        <v>#DIV/0!</v>
      </c>
      <c r="M13" s="47" t="b">
        <f t="shared" si="3"/>
        <v>0</v>
      </c>
      <c r="N13" s="46">
        <f t="shared" si="2"/>
        <v>3</v>
      </c>
      <c r="O13" s="46">
        <f>'มี.ค.65'!N13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5"/>
        <v>0</v>
      </c>
      <c r="L14" s="45" t="e">
        <f t="shared" si="4"/>
        <v>#DIV/0!</v>
      </c>
      <c r="M14" s="47" t="b">
        <f t="shared" si="3"/>
        <v>0</v>
      </c>
      <c r="N14" s="46">
        <f t="shared" si="2"/>
        <v>3</v>
      </c>
      <c r="O14" s="46">
        <f>'มี.ค.65'!N14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5"/>
        <v>0</v>
      </c>
      <c r="L15" s="45" t="e">
        <f t="shared" si="4"/>
        <v>#DIV/0!</v>
      </c>
      <c r="M15" s="47" t="b">
        <f t="shared" si="3"/>
        <v>0</v>
      </c>
      <c r="N15" s="46">
        <f t="shared" si="2"/>
        <v>3</v>
      </c>
      <c r="O15" s="46">
        <f>'มี.ค.65'!N15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5"/>
        <v>0</v>
      </c>
      <c r="L16" s="45" t="e">
        <f t="shared" si="4"/>
        <v>#DIV/0!</v>
      </c>
      <c r="M16" s="47" t="b">
        <f t="shared" si="3"/>
        <v>0</v>
      </c>
      <c r="N16" s="46">
        <f t="shared" si="2"/>
        <v>3</v>
      </c>
      <c r="O16" s="46">
        <f>'มี.ค.65'!N16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5"/>
        <v>0</v>
      </c>
      <c r="L17" s="45" t="e">
        <f t="shared" si="4"/>
        <v>#DIV/0!</v>
      </c>
      <c r="M17" s="47" t="b">
        <f t="shared" si="3"/>
        <v>0</v>
      </c>
      <c r="N17" s="46">
        <f t="shared" si="2"/>
        <v>3</v>
      </c>
      <c r="O17" s="46">
        <f>'มี.ค.65'!N17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5"/>
        <v>0</v>
      </c>
      <c r="L18" s="45" t="e">
        <f t="shared" si="4"/>
        <v>#DIV/0!</v>
      </c>
      <c r="M18" s="47" t="b">
        <f t="shared" si="3"/>
        <v>0</v>
      </c>
      <c r="N18" s="46">
        <f t="shared" si="2"/>
        <v>3</v>
      </c>
      <c r="O18" s="46">
        <f>'มี.ค.65'!N18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2"/>
      <c r="E19" s="54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5"/>
        <v>0</v>
      </c>
      <c r="L19" s="45" t="e">
        <f t="shared" si="4"/>
        <v>#DIV/0!</v>
      </c>
      <c r="M19" s="47" t="b">
        <f t="shared" si="3"/>
        <v>0</v>
      </c>
      <c r="N19" s="46">
        <f t="shared" si="2"/>
        <v>3</v>
      </c>
      <c r="O19" s="46">
        <f>'มี.ค.65'!N19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>SUM(I20/7)</f>
        <v>0</v>
      </c>
      <c r="L20" s="45" t="e">
        <f t="shared" si="4"/>
        <v>#DIV/0!</v>
      </c>
      <c r="M20" s="47" t="b">
        <f t="shared" si="3"/>
        <v>0</v>
      </c>
      <c r="N20" s="46">
        <f t="shared" si="2"/>
        <v>3</v>
      </c>
      <c r="O20" s="46">
        <f>'มี.ค.65'!N20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78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69" t="s">
        <v>53</v>
      </c>
      <c r="Q1" s="65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79</v>
      </c>
      <c r="O2" s="133" t="s">
        <v>80</v>
      </c>
      <c r="P2" s="133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3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3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7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SUM(I6/8)</f>
        <v>0</v>
      </c>
      <c r="L6" s="45" t="e">
        <f>+H6/K6</f>
        <v>#DIV/0!</v>
      </c>
      <c r="M6" s="47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'เม.ย.65'!N6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'เม.ย.65'!N7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'เม.ย.65'!N9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'เม.ย.65'!N10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'เม.ย.65'!N11</f>
        <v>3</v>
      </c>
      <c r="P11" s="70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54"/>
      <c r="F12" s="4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'เม.ย.65'!N12</f>
        <v>3</v>
      </c>
      <c r="P12" s="70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'เม.ย.65'!N17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'เม.ย.65'!N20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81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3" t="s">
        <v>53</v>
      </c>
      <c r="P1" s="64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82</v>
      </c>
      <c r="O2" s="133" t="s">
        <v>83</v>
      </c>
      <c r="P2" s="133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3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3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88" t="s">
        <v>28</v>
      </c>
      <c r="D5" s="89"/>
      <c r="E5" s="89"/>
      <c r="F5" s="94"/>
      <c r="G5" s="94">
        <f t="shared" ref="G5:G20" si="0">(IF(D5&lt;1.5,1,0))+(IF(E5&lt;1,1,0))+(IF(F5&lt;0.8,1,0))</f>
        <v>3</v>
      </c>
      <c r="H5" s="99"/>
      <c r="I5" s="99"/>
      <c r="J5" s="89">
        <f t="shared" ref="J5:J20" si="1">IF(I5&lt;0,1,0)+IF(H5&lt;0,1,0)</f>
        <v>0</v>
      </c>
      <c r="K5" s="90">
        <f>SUM(I5/9)</f>
        <v>0</v>
      </c>
      <c r="L5" s="91" t="e">
        <f>+H5/K5</f>
        <v>#DIV/0!</v>
      </c>
      <c r="M5" s="8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2">
        <f t="shared" ref="N5:N20" si="2">SUM(G5+J5+M5)</f>
        <v>3</v>
      </c>
      <c r="O5" s="92">
        <f>'พ.ค.65'!N5</f>
        <v>3</v>
      </c>
      <c r="P5" s="98"/>
      <c r="Q5" s="97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88" t="s">
        <v>27</v>
      </c>
      <c r="D6" s="94"/>
      <c r="E6" s="89"/>
      <c r="F6" s="94"/>
      <c r="G6" s="93">
        <f t="shared" si="0"/>
        <v>3</v>
      </c>
      <c r="H6" s="99"/>
      <c r="I6" s="99"/>
      <c r="J6" s="95">
        <f>IF(I6&lt;0,1,0)+IF(H6&lt;0,1,0)</f>
        <v>0</v>
      </c>
      <c r="K6" s="90">
        <f t="shared" ref="K6:K20" si="3">SUM(I6/9)</f>
        <v>0</v>
      </c>
      <c r="L6" s="91" t="e">
        <f>+H6/K6</f>
        <v>#DIV/0!</v>
      </c>
      <c r="M6" s="8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2">
        <f>SUM(G6+J6+M6)</f>
        <v>3</v>
      </c>
      <c r="O6" s="92">
        <f>'พ.ค.65'!N6</f>
        <v>3</v>
      </c>
      <c r="P6" s="98"/>
      <c r="Q6" s="97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88" t="s">
        <v>26</v>
      </c>
      <c r="D7" s="89"/>
      <c r="E7" s="89"/>
      <c r="F7" s="89"/>
      <c r="G7" s="89">
        <f t="shared" si="0"/>
        <v>3</v>
      </c>
      <c r="H7" s="99"/>
      <c r="I7" s="99"/>
      <c r="J7" s="89">
        <f t="shared" si="1"/>
        <v>0</v>
      </c>
      <c r="K7" s="90">
        <f t="shared" si="3"/>
        <v>0</v>
      </c>
      <c r="L7" s="91" t="e">
        <f t="shared" ref="L7:L20" si="5">+H7/K7</f>
        <v>#DIV/0!</v>
      </c>
      <c r="M7" s="89" t="b">
        <f t="shared" si="4"/>
        <v>0</v>
      </c>
      <c r="N7" s="92">
        <f t="shared" si="2"/>
        <v>3</v>
      </c>
      <c r="O7" s="92">
        <f>'พ.ค.65'!N7</f>
        <v>3</v>
      </c>
      <c r="P7" s="98"/>
      <c r="Q7" s="97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88" t="s">
        <v>25</v>
      </c>
      <c r="D8" s="89"/>
      <c r="E8" s="89"/>
      <c r="F8" s="89"/>
      <c r="G8" s="95">
        <f t="shared" si="0"/>
        <v>3</v>
      </c>
      <c r="H8" s="99"/>
      <c r="I8" s="99"/>
      <c r="J8" s="95">
        <f t="shared" si="1"/>
        <v>0</v>
      </c>
      <c r="K8" s="90">
        <f t="shared" si="3"/>
        <v>0</v>
      </c>
      <c r="L8" s="91" t="e">
        <f t="shared" si="5"/>
        <v>#DIV/0!</v>
      </c>
      <c r="M8" s="89" t="b">
        <f t="shared" si="4"/>
        <v>0</v>
      </c>
      <c r="N8" s="92">
        <f t="shared" si="2"/>
        <v>3</v>
      </c>
      <c r="O8" s="92">
        <f>'พ.ค.65'!N8</f>
        <v>3</v>
      </c>
      <c r="P8" s="98"/>
      <c r="Q8" s="99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88" t="s">
        <v>24</v>
      </c>
      <c r="D9" s="89"/>
      <c r="E9" s="89"/>
      <c r="F9" s="89"/>
      <c r="G9" s="89">
        <f t="shared" si="0"/>
        <v>3</v>
      </c>
      <c r="H9" s="99"/>
      <c r="I9" s="99"/>
      <c r="J9" s="89">
        <f t="shared" si="1"/>
        <v>0</v>
      </c>
      <c r="K9" s="90">
        <f t="shared" si="3"/>
        <v>0</v>
      </c>
      <c r="L9" s="91" t="e">
        <f t="shared" si="5"/>
        <v>#DIV/0!</v>
      </c>
      <c r="M9" s="89" t="b">
        <f t="shared" si="4"/>
        <v>0</v>
      </c>
      <c r="N9" s="92">
        <f t="shared" si="2"/>
        <v>3</v>
      </c>
      <c r="O9" s="92">
        <f>'พ.ค.65'!N9</f>
        <v>3</v>
      </c>
      <c r="P9" s="98"/>
      <c r="Q9" s="99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96" t="s">
        <v>23</v>
      </c>
      <c r="D10" s="101"/>
      <c r="E10" s="89"/>
      <c r="F10" s="89"/>
      <c r="G10" s="94">
        <f t="shared" si="0"/>
        <v>3</v>
      </c>
      <c r="H10" s="99"/>
      <c r="I10" s="99"/>
      <c r="J10" s="89">
        <f t="shared" si="1"/>
        <v>0</v>
      </c>
      <c r="K10" s="90">
        <f t="shared" si="3"/>
        <v>0</v>
      </c>
      <c r="L10" s="91" t="e">
        <f t="shared" si="5"/>
        <v>#DIV/0!</v>
      </c>
      <c r="M10" s="89" t="b">
        <f t="shared" si="4"/>
        <v>0</v>
      </c>
      <c r="N10" s="92">
        <f t="shared" si="2"/>
        <v>3</v>
      </c>
      <c r="O10" s="92">
        <f>'พ.ค.65'!N10</f>
        <v>3</v>
      </c>
      <c r="P10" s="98"/>
      <c r="Q10" s="99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96" t="s">
        <v>22</v>
      </c>
      <c r="D11" s="100"/>
      <c r="E11" s="89"/>
      <c r="F11" s="89"/>
      <c r="G11" s="89">
        <f t="shared" si="0"/>
        <v>3</v>
      </c>
      <c r="H11" s="99"/>
      <c r="I11" s="99"/>
      <c r="J11" s="89">
        <f t="shared" si="1"/>
        <v>0</v>
      </c>
      <c r="K11" s="90">
        <f t="shared" si="3"/>
        <v>0</v>
      </c>
      <c r="L11" s="91" t="e">
        <f t="shared" si="5"/>
        <v>#DIV/0!</v>
      </c>
      <c r="M11" s="89" t="b">
        <f t="shared" si="4"/>
        <v>0</v>
      </c>
      <c r="N11" s="92">
        <f t="shared" si="2"/>
        <v>3</v>
      </c>
      <c r="O11" s="92">
        <f>'พ.ค.65'!N11</f>
        <v>3</v>
      </c>
      <c r="P11" s="98"/>
      <c r="Q11" s="97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96" t="s">
        <v>21</v>
      </c>
      <c r="D12" s="94"/>
      <c r="E12" s="100"/>
      <c r="F12" s="100"/>
      <c r="G12" s="94">
        <f t="shared" si="0"/>
        <v>3</v>
      </c>
      <c r="H12" s="99"/>
      <c r="I12" s="99"/>
      <c r="J12" s="89">
        <f t="shared" si="1"/>
        <v>0</v>
      </c>
      <c r="K12" s="90">
        <f t="shared" si="3"/>
        <v>0</v>
      </c>
      <c r="L12" s="91" t="e">
        <f t="shared" si="5"/>
        <v>#DIV/0!</v>
      </c>
      <c r="M12" s="89" t="b">
        <f t="shared" si="4"/>
        <v>0</v>
      </c>
      <c r="N12" s="92">
        <f t="shared" si="2"/>
        <v>3</v>
      </c>
      <c r="O12" s="92">
        <f>'พ.ค.65'!N12</f>
        <v>3</v>
      </c>
      <c r="P12" s="98"/>
      <c r="Q12" s="97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96" t="s">
        <v>20</v>
      </c>
      <c r="D13" s="89"/>
      <c r="E13" s="89"/>
      <c r="F13" s="89"/>
      <c r="G13" s="89">
        <f t="shared" si="0"/>
        <v>3</v>
      </c>
      <c r="H13" s="99"/>
      <c r="I13" s="99"/>
      <c r="J13" s="89">
        <f t="shared" si="1"/>
        <v>0</v>
      </c>
      <c r="K13" s="90">
        <f t="shared" si="3"/>
        <v>0</v>
      </c>
      <c r="L13" s="91" t="e">
        <f t="shared" si="5"/>
        <v>#DIV/0!</v>
      </c>
      <c r="M13" s="89" t="b">
        <f t="shared" si="4"/>
        <v>0</v>
      </c>
      <c r="N13" s="92">
        <f t="shared" si="2"/>
        <v>3</v>
      </c>
      <c r="O13" s="92">
        <f>'พ.ค.65'!N13</f>
        <v>3</v>
      </c>
      <c r="P13" s="98"/>
      <c r="Q13" s="99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96" t="s">
        <v>19</v>
      </c>
      <c r="D14" s="89"/>
      <c r="E14" s="89"/>
      <c r="F14" s="89"/>
      <c r="G14" s="89">
        <f t="shared" si="0"/>
        <v>3</v>
      </c>
      <c r="H14" s="99"/>
      <c r="I14" s="99"/>
      <c r="J14" s="89">
        <f t="shared" si="1"/>
        <v>0</v>
      </c>
      <c r="K14" s="90">
        <f t="shared" si="3"/>
        <v>0</v>
      </c>
      <c r="L14" s="91" t="e">
        <f t="shared" si="5"/>
        <v>#DIV/0!</v>
      </c>
      <c r="M14" s="89" t="b">
        <f t="shared" si="4"/>
        <v>0</v>
      </c>
      <c r="N14" s="92">
        <f t="shared" si="2"/>
        <v>3</v>
      </c>
      <c r="O14" s="92">
        <f>'พ.ค.65'!N14</f>
        <v>3</v>
      </c>
      <c r="P14" s="98"/>
      <c r="Q14" s="99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96" t="s">
        <v>18</v>
      </c>
      <c r="D15" s="89"/>
      <c r="E15" s="89"/>
      <c r="F15" s="89"/>
      <c r="G15" s="89">
        <f t="shared" si="0"/>
        <v>3</v>
      </c>
      <c r="H15" s="99"/>
      <c r="I15" s="99"/>
      <c r="J15" s="89">
        <f t="shared" si="1"/>
        <v>0</v>
      </c>
      <c r="K15" s="90">
        <f t="shared" si="3"/>
        <v>0</v>
      </c>
      <c r="L15" s="91" t="e">
        <f t="shared" si="5"/>
        <v>#DIV/0!</v>
      </c>
      <c r="M15" s="89" t="b">
        <f t="shared" si="4"/>
        <v>0</v>
      </c>
      <c r="N15" s="92">
        <f t="shared" si="2"/>
        <v>3</v>
      </c>
      <c r="O15" s="92">
        <f>'พ.ค.65'!N15</f>
        <v>3</v>
      </c>
      <c r="P15" s="98"/>
      <c r="Q15" s="99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96" t="s">
        <v>17</v>
      </c>
      <c r="D16" s="100"/>
      <c r="E16" s="89"/>
      <c r="F16" s="89"/>
      <c r="G16" s="89">
        <f t="shared" si="0"/>
        <v>3</v>
      </c>
      <c r="H16" s="99"/>
      <c r="I16" s="99"/>
      <c r="J16" s="89">
        <f t="shared" si="1"/>
        <v>0</v>
      </c>
      <c r="K16" s="90">
        <f t="shared" si="3"/>
        <v>0</v>
      </c>
      <c r="L16" s="91" t="e">
        <f t="shared" si="5"/>
        <v>#DIV/0!</v>
      </c>
      <c r="M16" s="89" t="b">
        <f t="shared" si="4"/>
        <v>0</v>
      </c>
      <c r="N16" s="92">
        <f t="shared" si="2"/>
        <v>3</v>
      </c>
      <c r="O16" s="92">
        <f>'พ.ค.65'!N16</f>
        <v>3</v>
      </c>
      <c r="P16" s="98"/>
      <c r="Q16" s="99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96" t="s">
        <v>16</v>
      </c>
      <c r="D17" s="89"/>
      <c r="E17" s="89"/>
      <c r="F17" s="89"/>
      <c r="G17" s="89">
        <f t="shared" si="0"/>
        <v>3</v>
      </c>
      <c r="H17" s="99"/>
      <c r="I17" s="99"/>
      <c r="J17" s="89">
        <f t="shared" si="1"/>
        <v>0</v>
      </c>
      <c r="K17" s="90">
        <f t="shared" si="3"/>
        <v>0</v>
      </c>
      <c r="L17" s="91" t="e">
        <f t="shared" si="5"/>
        <v>#DIV/0!</v>
      </c>
      <c r="M17" s="89" t="b">
        <f t="shared" si="4"/>
        <v>0</v>
      </c>
      <c r="N17" s="92">
        <f t="shared" si="2"/>
        <v>3</v>
      </c>
      <c r="O17" s="92">
        <f>'พ.ค.65'!N17</f>
        <v>3</v>
      </c>
      <c r="P17" s="98"/>
      <c r="Q17" s="99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96" t="s">
        <v>15</v>
      </c>
      <c r="D18" s="89"/>
      <c r="E18" s="89"/>
      <c r="F18" s="89"/>
      <c r="G18" s="89">
        <f t="shared" si="0"/>
        <v>3</v>
      </c>
      <c r="H18" s="99"/>
      <c r="I18" s="99"/>
      <c r="J18" s="89">
        <f t="shared" si="1"/>
        <v>0</v>
      </c>
      <c r="K18" s="90">
        <f t="shared" si="3"/>
        <v>0</v>
      </c>
      <c r="L18" s="91" t="e">
        <f t="shared" si="5"/>
        <v>#DIV/0!</v>
      </c>
      <c r="M18" s="89" t="b">
        <f t="shared" si="4"/>
        <v>0</v>
      </c>
      <c r="N18" s="92">
        <f t="shared" si="2"/>
        <v>3</v>
      </c>
      <c r="O18" s="92">
        <f>'พ.ค.65'!N18</f>
        <v>3</v>
      </c>
      <c r="P18" s="98"/>
      <c r="Q18" s="99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96" t="s">
        <v>14</v>
      </c>
      <c r="D19" s="94"/>
      <c r="E19" s="89"/>
      <c r="F19" s="94"/>
      <c r="G19" s="94">
        <f t="shared" si="0"/>
        <v>3</v>
      </c>
      <c r="H19" s="99"/>
      <c r="I19" s="99"/>
      <c r="J19" s="89">
        <f t="shared" si="1"/>
        <v>0</v>
      </c>
      <c r="K19" s="90">
        <f t="shared" si="3"/>
        <v>0</v>
      </c>
      <c r="L19" s="91" t="e">
        <f t="shared" si="5"/>
        <v>#DIV/0!</v>
      </c>
      <c r="M19" s="89" t="b">
        <f t="shared" si="4"/>
        <v>0</v>
      </c>
      <c r="N19" s="92">
        <f t="shared" si="2"/>
        <v>3</v>
      </c>
      <c r="O19" s="92">
        <f>'พ.ค.65'!N19</f>
        <v>3</v>
      </c>
      <c r="P19" s="98"/>
      <c r="Q19" s="97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88" t="s">
        <v>13</v>
      </c>
      <c r="D20" s="89"/>
      <c r="E20" s="89"/>
      <c r="F20" s="89"/>
      <c r="G20" s="89">
        <f t="shared" si="0"/>
        <v>3</v>
      </c>
      <c r="H20" s="99"/>
      <c r="I20" s="99"/>
      <c r="J20" s="89">
        <f t="shared" si="1"/>
        <v>0</v>
      </c>
      <c r="K20" s="90">
        <f t="shared" si="3"/>
        <v>0</v>
      </c>
      <c r="L20" s="91" t="e">
        <f t="shared" si="5"/>
        <v>#DIV/0!</v>
      </c>
      <c r="M20" s="89" t="b">
        <f t="shared" si="4"/>
        <v>0</v>
      </c>
      <c r="N20" s="92">
        <f t="shared" si="2"/>
        <v>3</v>
      </c>
      <c r="O20" s="92">
        <f>'พ.ค.65'!N20</f>
        <v>3</v>
      </c>
      <c r="P20" s="98"/>
      <c r="Q20" s="99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2021-12-16T04:16:11Z</dcterms:modified>
</cp:coreProperties>
</file>